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LE_LINK4" localSheetId="2">'Cash Flow'!$B$15</definedName>
    <definedName name="OUTPUT">#REF!</definedName>
    <definedName name="_xlnm.Print_Area" localSheetId="1">'Balance Sheet'!$A$1:$D$71</definedName>
    <definedName name="_xlnm.Print_Area" localSheetId="2">'Cash Flow'!$A$1:$G$75</definedName>
    <definedName name="_xlnm.Print_Area" localSheetId="0">'Income Statement'!$A$1:$F$55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<sst xmlns="http://schemas.openxmlformats.org/spreadsheetml/2006/main" count="177" uniqueCount="139">
  <si>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</si>
  <si>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</si>
  <si>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</si>
  <si>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</si>
  <si>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</si>
  <si>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</si>
  <si>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</si>
  <si>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</si>
  <si>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</si>
  <si>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</si>
  <si>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</si>
  <si>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</si>
  <si>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</si>
  <si>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</si>
  <si>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</si>
  <si>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</si>
  <si>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</si>
  <si>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</si>
  <si>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</si>
  <si>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</si>
  <si>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</si>
  <si>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</si>
  <si>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</si>
  <si>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</si>
  <si>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</si>
  <si>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</si>
  <si>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</si>
  <si>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</si>
  <si>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</si>
  <si>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</si>
  <si>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</si>
  <si>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</si>
  <si>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</si>
  <si>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</si>
  <si>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</si>
  <si>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</si>
  <si>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</si>
  <si>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</si>
  <si>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</si>
  <si>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</si>
  <si>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</si>
  <si>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</si>
  <si>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</si>
  <si>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</si>
  <si>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</si>
  <si>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</si>
  <si>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</si>
  <si>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</si>
  <si>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</si>
  <si>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</si>
  <si>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</si>
  <si>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</si>
  <si>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</si>
  <si>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</si>
  <si>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</si>
  <si>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</si>
  <si>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</si>
  <si>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</si>
  <si>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</si>
  <si>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</si>
  <si>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</si>
  <si>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</si>
  <si>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</si>
  <si>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</si>
  <si>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</si>
  <si>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Finance lease receivable</t>
  </si>
  <si>
    <t>Allowance for doubtful debts</t>
  </si>
  <si>
    <t>Retirement benefits</t>
  </si>
  <si>
    <t>Retirement benefits paid</t>
  </si>
  <si>
    <t>Net cash generated from operating activities</t>
  </si>
  <si>
    <t>Net increase/ (decrease) in cash and cash equivalents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</si>
  <si>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</si>
  <si>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</si>
  <si>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</si>
  <si>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</si>
  <si>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</si>
  <si>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</si>
  <si>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</si>
  <si>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</si>
  <si>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</si>
  <si>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</si>
  <si>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</si>
  <si>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</si>
  <si>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</si>
  <si>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</si>
  <si>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</si>
  <si>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</si>
  <si>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</si>
  <si>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</si>
  <si>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</si>
  <si>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Writedown of inventory</t>
  </si>
  <si>
    <t>Bad debts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</si>
  <si>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</si>
  <si>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</si>
  <si>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</si>
  <si>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</si>
  <si>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</si>
  <si>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</si>
  <si>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</si>
  <si>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Proceeds from sales of property, plant and equipment</t>
  </si>
  <si>
    <t>Gain on sales of property, plant and equipment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</si>
  <si>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</si>
  <si>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</si>
  <si>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</si>
  <si>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</si>
  <si>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</si>
  <si>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</si>
  <si>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 xml:space="preserve">Other Comprehensive gain/(loss) </t>
  </si>
  <si>
    <t>Assets held for sales</t>
  </si>
  <si>
    <t>2018</t>
  </si>
  <si>
    <t>Trade and other receivables</t>
  </si>
  <si>
    <t>Retirement</t>
  </si>
  <si>
    <t>benefit reserves</t>
  </si>
  <si>
    <t>Bank term loan</t>
  </si>
  <si>
    <t>Net taxation refunded/(paid)</t>
  </si>
  <si>
    <t>Proceed from term loan</t>
  </si>
  <si>
    <t>Finance income</t>
  </si>
  <si>
    <t>As at 31.12.2018</t>
  </si>
  <si>
    <t>Dividends paid to non-controlling interest</t>
  </si>
  <si>
    <t>2019</t>
  </si>
  <si>
    <t>year ended 31st December 2018)</t>
  </si>
  <si>
    <t>Financial Statements for the year ended 31st December 2018)</t>
  </si>
  <si>
    <t>Statements for the year ended 31st December 2018)</t>
  </si>
  <si>
    <t>Contract assets</t>
  </si>
  <si>
    <t>Contract liabilities</t>
  </si>
  <si>
    <t>For the fourth quarter ended 31 December 2019</t>
  </si>
  <si>
    <t>12 Months</t>
  </si>
  <si>
    <t>As at 31 December 2019</t>
  </si>
  <si>
    <t>As at 31.12.2019</t>
  </si>
  <si>
    <t>12 months ended</t>
  </si>
  <si>
    <t>12 months quarter ended 31 December 2019</t>
  </si>
  <si>
    <t>12 months quarter ended 31 December 2018</t>
  </si>
  <si>
    <t>Net drawndown of term loan</t>
  </si>
  <si>
    <t>Drawdown of restricted deposits</t>
  </si>
  <si>
    <t>Adjustments for:</t>
  </si>
  <si>
    <t>Profit/(loss) for the financial year</t>
  </si>
  <si>
    <t>Cash generated from operations</t>
  </si>
  <si>
    <t>Zakat</t>
  </si>
  <si>
    <t>Interest paid on borrowings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</si>
</sst>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.00_);_(* \(#,##0.00\);_(* &quot;-&quot;_);_(@_)"/>
    <numFmt numFmtId="171" formatCode="_(* #,##0_);_(* \(#,##0\);_(* &quot;-&quot;?_);_(@_)"/>
    <numFmt numFmtId="172" formatCode="_-* #,##0.0_-;\-* #,##0.0_-;_-* &quot;-&quot;??_-;_-@_-"/>
    <numFmt numFmtId="173" formatCode="_(* #,##0.000_);_(* \(#,##0.000\);_(* &quot;-&quot;??_);_(@_)"/>
    <numFmt numFmtId="174" formatCode="_(* #,##0_);_(* \(#,##0\);_(* &quot;-&quot;??_);_(@_)"/>
    <numFmt numFmtId="175" formatCode="0.00000"/>
    <numFmt numFmtId="176" formatCode="_(* #,##0.0_);_(* \(#,##0.0\);_(* &quot;-&quot;?_);_(@_)"/>
    <numFmt numFmtId="177" formatCode="_-* #,##0.000_-;\-* #,##0.0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\-#,##0\ 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7" fillId="32" borderId="0" applyNumberFormat="0" applyBorder="0" applyAlignment="0" applyProtection="0"/>
    <xf numFmtId="169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0" fontId="9" fillId="0" borderId="0" xfId="68" applyFont="1" applyFill="1">
      <alignment/>
      <protection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7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165" fontId="9" fillId="0" borderId="0" xfId="67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165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165" fontId="9" fillId="0" borderId="0" xfId="68" applyNumberFormat="1" applyFont="1" applyFill="1" applyBorder="1">
      <alignment/>
      <protection/>
    </xf>
    <xf numFmtId="165" fontId="9" fillId="0" borderId="14" xfId="68" applyNumberFormat="1" applyFont="1" applyFill="1" applyBorder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67" fontId="8" fillId="0" borderId="0" xfId="42" applyNumberFormat="1" applyFont="1" applyFill="1" applyAlignment="1">
      <alignment horizontal="center"/>
    </xf>
    <xf numFmtId="167" fontId="8" fillId="0" borderId="15" xfId="42" applyNumberFormat="1" applyFont="1" applyFill="1" applyBorder="1" applyAlignment="1" quotePrefix="1">
      <alignment horizontal="center"/>
    </xf>
    <xf numFmtId="167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1" fontId="9" fillId="0" borderId="0" xfId="42" applyNumberFormat="1" applyFont="1" applyFill="1" applyAlignment="1">
      <alignment/>
    </xf>
    <xf numFmtId="171" fontId="10" fillId="0" borderId="0" xfId="42" applyNumberFormat="1" applyFont="1" applyFill="1" applyAlignment="1">
      <alignment horizontal="center"/>
    </xf>
    <xf numFmtId="171" fontId="9" fillId="0" borderId="0" xfId="42" applyNumberFormat="1" applyFont="1" applyFill="1" applyBorder="1" applyAlignment="1">
      <alignment/>
    </xf>
    <xf numFmtId="171" fontId="9" fillId="0" borderId="0" xfId="42" applyNumberFormat="1" applyFont="1" applyFill="1" applyBorder="1" applyAlignment="1">
      <alignment horizontal="right"/>
    </xf>
    <xf numFmtId="171" fontId="9" fillId="0" borderId="14" xfId="42" applyNumberFormat="1" applyFont="1" applyFill="1" applyBorder="1" applyAlignment="1">
      <alignment horizontal="right"/>
    </xf>
    <xf numFmtId="167" fontId="16" fillId="0" borderId="0" xfId="42" applyNumberFormat="1" applyFont="1" applyFill="1" applyAlignment="1">
      <alignment/>
    </xf>
    <xf numFmtId="167" fontId="12" fillId="0" borderId="0" xfId="42" applyNumberFormat="1" applyFont="1" applyFill="1" applyAlignment="1">
      <alignment horizontal="right"/>
    </xf>
    <xf numFmtId="167" fontId="9" fillId="0" borderId="0" xfId="42" applyNumberFormat="1" applyFont="1" applyFill="1" applyAlignment="1">
      <alignment horizontal="right"/>
    </xf>
    <xf numFmtId="167" fontId="9" fillId="0" borderId="0" xfId="42" applyNumberFormat="1" applyFont="1" applyFill="1" applyAlignment="1" applyProtection="1">
      <alignment/>
      <protection/>
    </xf>
    <xf numFmtId="167" fontId="9" fillId="0" borderId="16" xfId="42" applyNumberFormat="1" applyFont="1" applyFill="1" applyBorder="1" applyAlignment="1">
      <alignment/>
    </xf>
    <xf numFmtId="167" fontId="9" fillId="0" borderId="4" xfId="42" applyNumberFormat="1" applyFont="1" applyFill="1" applyBorder="1" applyAlignment="1">
      <alignment/>
    </xf>
    <xf numFmtId="167" fontId="9" fillId="0" borderId="0" xfId="42" applyNumberFormat="1" applyFont="1" applyFill="1" applyBorder="1" applyAlignment="1">
      <alignment/>
    </xf>
    <xf numFmtId="171" fontId="9" fillId="0" borderId="15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7" fontId="9" fillId="0" borderId="0" xfId="68" applyNumberFormat="1" applyFont="1" applyFill="1">
      <alignment/>
      <protection/>
    </xf>
    <xf numFmtId="167" fontId="9" fillId="0" borderId="15" xfId="42" applyNumberFormat="1" applyFont="1" applyFill="1" applyBorder="1" applyAlignment="1" applyProtection="1">
      <alignment/>
      <protection/>
    </xf>
    <xf numFmtId="43" fontId="9" fillId="0" borderId="0" xfId="68" applyNumberFormat="1" applyFont="1" applyFill="1">
      <alignment/>
      <protection/>
    </xf>
    <xf numFmtId="171" fontId="11" fillId="0" borderId="0" xfId="42" applyNumberFormat="1" applyFont="1" applyFill="1" applyAlignment="1" quotePrefix="1">
      <alignment horizontal="center"/>
    </xf>
    <xf numFmtId="165" fontId="52" fillId="0" borderId="0" xfId="68" applyNumberFormat="1" applyFont="1" applyFill="1" quotePrefix="1">
      <alignment/>
      <protection/>
    </xf>
    <xf numFmtId="3" fontId="9" fillId="0" borderId="0" xfId="68" applyNumberFormat="1" applyFont="1" applyFill="1" applyAlignment="1">
      <alignment horizontal="right"/>
      <protection/>
    </xf>
    <xf numFmtId="1" fontId="9" fillId="0" borderId="0" xfId="68" applyNumberFormat="1" applyFont="1" applyFill="1">
      <alignment/>
      <protection/>
    </xf>
    <xf numFmtId="171" fontId="9" fillId="0" borderId="0" xfId="68" applyNumberFormat="1" applyFont="1" applyFill="1">
      <alignment/>
      <protection/>
    </xf>
    <xf numFmtId="173" fontId="9" fillId="0" borderId="0" xfId="68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66" fontId="9" fillId="0" borderId="0" xfId="68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0" fontId="11" fillId="0" borderId="0" xfId="68" applyFont="1" applyFill="1" applyAlignment="1" quotePrefix="1">
      <alignment horizontal="center"/>
      <protection/>
    </xf>
    <xf numFmtId="0" fontId="10" fillId="0" borderId="0" xfId="68" applyFont="1" applyFill="1" applyAlignment="1">
      <alignment horizontal="center"/>
      <protection/>
    </xf>
    <xf numFmtId="176" fontId="9" fillId="0" borderId="0" xfId="68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0" xfId="71" applyNumberFormat="1" applyFont="1" applyFill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 quotePrefix="1">
      <alignment horizontal="right"/>
    </xf>
    <xf numFmtId="3" fontId="9" fillId="0" borderId="0" xfId="42" applyNumberFormat="1" applyFont="1" applyFill="1" applyBorder="1" applyAlignment="1">
      <alignment horizontal="right"/>
    </xf>
    <xf numFmtId="3" fontId="9" fillId="0" borderId="0" xfId="42" applyNumberFormat="1" applyFont="1" applyFill="1" applyAlignment="1" quotePrefix="1">
      <alignment horizontal="right"/>
    </xf>
    <xf numFmtId="3" fontId="9" fillId="0" borderId="15" xfId="42" applyNumberFormat="1" applyFont="1" applyFill="1" applyBorder="1" applyAlignment="1">
      <alignment horizontal="right"/>
    </xf>
    <xf numFmtId="3" fontId="9" fillId="0" borderId="15" xfId="42" applyNumberFormat="1" applyFont="1" applyFill="1" applyBorder="1" applyAlignment="1" quotePrefix="1">
      <alignment horizontal="right"/>
    </xf>
    <xf numFmtId="171" fontId="9" fillId="0" borderId="14" xfId="42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9" fillId="0" borderId="0" xfId="68" applyNumberFormat="1" applyFont="1" applyFill="1">
      <alignment/>
      <protection/>
    </xf>
    <xf numFmtId="3" fontId="9" fillId="0" borderId="0" xfId="42" applyNumberFormat="1" applyFont="1" applyFill="1" applyBorder="1" applyAlignment="1">
      <alignment/>
    </xf>
    <xf numFmtId="3" fontId="9" fillId="0" borderId="0" xfId="42" applyNumberFormat="1" applyFont="1" applyFill="1" applyAlignment="1">
      <alignment horizontal="right"/>
    </xf>
    <xf numFmtId="3" fontId="9" fillId="0" borderId="0" xfId="42" applyNumberFormat="1" applyFont="1" applyFill="1" applyAlignment="1">
      <alignment/>
    </xf>
    <xf numFmtId="3" fontId="9" fillId="0" borderId="16" xfId="42" applyNumberFormat="1" applyFont="1" applyFill="1" applyBorder="1" applyAlignment="1">
      <alignment horizontal="right"/>
    </xf>
    <xf numFmtId="3" fontId="9" fillId="0" borderId="0" xfId="71" applyNumberFormat="1" applyFont="1" applyFill="1" applyAlignment="1">
      <alignment horizontal="right"/>
    </xf>
    <xf numFmtId="3" fontId="9" fillId="0" borderId="14" xfId="42" applyNumberFormat="1" applyFont="1" applyFill="1" applyBorder="1" applyAlignment="1">
      <alignment horizontal="right"/>
    </xf>
    <xf numFmtId="2" fontId="9" fillId="0" borderId="0" xfId="42" applyNumberFormat="1" applyFont="1" applyFill="1" applyAlignment="1">
      <alignment horizontal="right"/>
    </xf>
    <xf numFmtId="2" fontId="9" fillId="0" borderId="16" xfId="42" applyNumberFormat="1" applyFont="1" applyFill="1" applyBorder="1" applyAlignment="1">
      <alignment horizontal="right"/>
    </xf>
    <xf numFmtId="2" fontId="9" fillId="0" borderId="0" xfId="42" applyNumberFormat="1" applyFont="1" applyFill="1" applyBorder="1" applyAlignment="1">
      <alignment horizontal="right"/>
    </xf>
    <xf numFmtId="43" fontId="9" fillId="0" borderId="0" xfId="42" applyNumberFormat="1" applyFont="1" applyFill="1" applyAlignment="1">
      <alignment/>
    </xf>
    <xf numFmtId="182" fontId="9" fillId="0" borderId="0" xfId="42" applyNumberFormat="1" applyFont="1" applyFill="1" applyAlignment="1" applyProtection="1">
      <alignment/>
      <protection/>
    </xf>
    <xf numFmtId="170" fontId="9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26">
      <selection activeCell="B41" sqref="B41"/>
    </sheetView>
  </sheetViews>
  <sheetFormatPr defaultColWidth="8.00390625" defaultRowHeight="15.75"/>
  <cols>
    <col min="1" max="1" width="30.875" style="13" customWidth="1"/>
    <col min="2" max="2" width="10.50390625" style="17" customWidth="1"/>
    <col min="3" max="3" width="11.375" style="17" customWidth="1"/>
    <col min="4" max="4" width="2.375" style="17" customWidth="1"/>
    <col min="5" max="5" width="10.00390625" style="17" customWidth="1"/>
    <col min="6" max="6" width="10.75390625" style="17" customWidth="1"/>
    <col min="7" max="7" width="9.125" style="13" customWidth="1"/>
    <col min="8" max="16384" width="8.00390625" style="13" customWidth="1"/>
  </cols>
  <sheetData>
    <row r="1" spans="1:6" ht="12">
      <c r="A1" s="34" t="s">
        <v>5</v>
      </c>
      <c r="B1" s="1"/>
      <c r="C1" s="1"/>
      <c r="D1" s="1"/>
      <c r="E1" s="1"/>
      <c r="F1" s="1"/>
    </row>
    <row r="2" spans="1:6" ht="12">
      <c r="A2" s="34" t="s">
        <v>6</v>
      </c>
      <c r="B2" s="1"/>
      <c r="C2" s="1"/>
      <c r="D2" s="1"/>
      <c r="E2" s="1"/>
      <c r="F2" s="1"/>
    </row>
    <row r="3" spans="1:6" ht="12">
      <c r="A3" s="34" t="s">
        <v>77</v>
      </c>
      <c r="B3" s="1"/>
      <c r="C3" s="1"/>
      <c r="D3" s="1"/>
      <c r="E3" s="1"/>
      <c r="F3" s="1"/>
    </row>
    <row r="4" spans="1:6" ht="12">
      <c r="A4" s="35" t="s">
        <v>125</v>
      </c>
      <c r="B4" s="1"/>
      <c r="C4" s="1"/>
      <c r="D4" s="1"/>
      <c r="E4" s="1"/>
      <c r="F4" s="1"/>
    </row>
    <row r="5" spans="1:6" ht="12">
      <c r="A5" s="2"/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34"/>
      <c r="B7" s="1"/>
      <c r="C7" s="1"/>
      <c r="D7" s="1"/>
      <c r="E7" s="1"/>
      <c r="F7" s="1"/>
    </row>
    <row r="8" spans="1:6" ht="12">
      <c r="A8" s="2"/>
      <c r="B8" s="1"/>
      <c r="C8" s="36"/>
      <c r="D8" s="1"/>
      <c r="E8" s="1"/>
      <c r="F8" s="36"/>
    </row>
    <row r="9" spans="1:6" ht="12">
      <c r="A9" s="2"/>
      <c r="B9" s="37" t="s">
        <v>119</v>
      </c>
      <c r="C9" s="37" t="s">
        <v>109</v>
      </c>
      <c r="D9" s="38"/>
      <c r="E9" s="37" t="s">
        <v>119</v>
      </c>
      <c r="F9" s="37" t="s">
        <v>109</v>
      </c>
    </row>
    <row r="10" spans="1:6" ht="12">
      <c r="A10" s="2"/>
      <c r="B10" s="36" t="s">
        <v>78</v>
      </c>
      <c r="C10" s="36" t="s">
        <v>79</v>
      </c>
      <c r="D10" s="36"/>
      <c r="E10" s="36" t="s">
        <v>126</v>
      </c>
      <c r="F10" s="36" t="s">
        <v>126</v>
      </c>
    </row>
    <row r="11" spans="1:6" ht="12">
      <c r="A11" s="2"/>
      <c r="B11" s="36" t="s">
        <v>80</v>
      </c>
      <c r="C11" s="36" t="s">
        <v>80</v>
      </c>
      <c r="D11" s="36"/>
      <c r="E11" s="36" t="s">
        <v>81</v>
      </c>
      <c r="F11" s="36" t="s">
        <v>81</v>
      </c>
    </row>
    <row r="12" spans="1:6" ht="12">
      <c r="A12" s="2"/>
      <c r="B12" s="39">
        <v>43830</v>
      </c>
      <c r="C12" s="39">
        <v>43465</v>
      </c>
      <c r="D12" s="36"/>
      <c r="E12" s="36" t="s">
        <v>82</v>
      </c>
      <c r="F12" s="36" t="s">
        <v>82</v>
      </c>
    </row>
    <row r="13" spans="1:7" ht="12">
      <c r="A13" s="2"/>
      <c r="B13" s="36" t="s">
        <v>7</v>
      </c>
      <c r="C13" s="36" t="s">
        <v>7</v>
      </c>
      <c r="D13" s="36"/>
      <c r="E13" s="36" t="s">
        <v>7</v>
      </c>
      <c r="F13" s="36" t="s">
        <v>7</v>
      </c>
      <c r="G13" s="63"/>
    </row>
    <row r="14" spans="1:6" ht="12">
      <c r="A14" s="2"/>
      <c r="B14" s="1"/>
      <c r="C14" s="1"/>
      <c r="D14" s="1"/>
      <c r="E14" s="1"/>
      <c r="F14" s="1"/>
    </row>
    <row r="15" spans="1:6" ht="12">
      <c r="A15" s="2" t="s">
        <v>3</v>
      </c>
      <c r="B15" s="79">
        <v>212396</v>
      </c>
      <c r="C15" s="87">
        <v>49730</v>
      </c>
      <c r="D15" s="88"/>
      <c r="E15" s="80">
        <v>313424.96707</v>
      </c>
      <c r="F15" s="63">
        <v>180878</v>
      </c>
    </row>
    <row r="16" spans="1:6" ht="12">
      <c r="A16" s="2"/>
      <c r="B16" s="88"/>
      <c r="C16" s="89"/>
      <c r="D16" s="88"/>
      <c r="E16" s="88"/>
      <c r="F16" s="72"/>
    </row>
    <row r="17" spans="1:6" ht="12">
      <c r="A17" s="2" t="s">
        <v>83</v>
      </c>
      <c r="B17" s="79">
        <v>-198731</v>
      </c>
      <c r="C17" s="87">
        <v>-60244</v>
      </c>
      <c r="D17" s="88"/>
      <c r="E17" s="80">
        <v>-308294.85471</v>
      </c>
      <c r="F17" s="67">
        <v>-185317</v>
      </c>
    </row>
    <row r="18" spans="1:6" ht="12">
      <c r="A18" s="2"/>
      <c r="B18" s="88"/>
      <c r="C18" s="89"/>
      <c r="D18" s="88"/>
      <c r="E18" s="88"/>
      <c r="F18" s="72"/>
    </row>
    <row r="19" spans="1:6" ht="12">
      <c r="A19" s="2" t="s">
        <v>84</v>
      </c>
      <c r="B19" s="79">
        <v>-1060</v>
      </c>
      <c r="C19" s="87">
        <v>-506</v>
      </c>
      <c r="D19" s="88"/>
      <c r="E19" s="80">
        <v>-4134.48132</v>
      </c>
      <c r="F19" s="67">
        <v>-4757</v>
      </c>
    </row>
    <row r="20" spans="1:7" ht="12">
      <c r="A20" s="2"/>
      <c r="B20" s="88"/>
      <c r="C20" s="89"/>
      <c r="D20" s="88"/>
      <c r="E20" s="88"/>
      <c r="F20" s="72"/>
      <c r="G20" s="17"/>
    </row>
    <row r="21" spans="1:7" ht="12">
      <c r="A21" s="2" t="s">
        <v>39</v>
      </c>
      <c r="B21" s="79">
        <v>819</v>
      </c>
      <c r="C21" s="87">
        <v>158</v>
      </c>
      <c r="D21" s="88"/>
      <c r="E21" s="80">
        <v>920.9302000000002</v>
      </c>
      <c r="F21" s="67">
        <v>1180</v>
      </c>
      <c r="G21" s="65"/>
    </row>
    <row r="22" spans="1:7" ht="12">
      <c r="A22" s="2"/>
      <c r="B22" s="81"/>
      <c r="C22" s="81"/>
      <c r="D22" s="88"/>
      <c r="E22" s="81"/>
      <c r="F22" s="73"/>
      <c r="G22" s="70"/>
    </row>
    <row r="23" spans="1:7" ht="12">
      <c r="A23" s="2" t="s">
        <v>106</v>
      </c>
      <c r="B23" s="79">
        <f>SUM(B15:B22)</f>
        <v>13424</v>
      </c>
      <c r="C23" s="79">
        <f>SUM(C15:C22)</f>
        <v>-10862</v>
      </c>
      <c r="D23" s="88"/>
      <c r="E23" s="79">
        <f>SUM(E15:E22)</f>
        <v>1916.5612400000286</v>
      </c>
      <c r="F23" s="71">
        <f>SUM(F15:F22)</f>
        <v>-8016</v>
      </c>
      <c r="G23" s="64"/>
    </row>
    <row r="24" spans="1:7" ht="12">
      <c r="A24" s="2"/>
      <c r="B24" s="88"/>
      <c r="C24" s="88"/>
      <c r="D24" s="88"/>
      <c r="E24" s="88"/>
      <c r="F24" s="72"/>
      <c r="G24" s="65"/>
    </row>
    <row r="25" spans="1:6" ht="12">
      <c r="A25" s="2" t="s">
        <v>40</v>
      </c>
      <c r="B25" s="79">
        <v>-212</v>
      </c>
      <c r="C25" s="79">
        <v>-265</v>
      </c>
      <c r="D25" s="88"/>
      <c r="E25" s="80">
        <v>-861</v>
      </c>
      <c r="F25" s="67">
        <v>-834</v>
      </c>
    </row>
    <row r="26" spans="1:7" ht="12">
      <c r="A26" s="2" t="s">
        <v>116</v>
      </c>
      <c r="B26" s="79">
        <v>677</v>
      </c>
      <c r="C26" s="79">
        <v>332</v>
      </c>
      <c r="D26" s="88"/>
      <c r="E26" s="80">
        <v>1206</v>
      </c>
      <c r="F26" s="67">
        <v>1075</v>
      </c>
      <c r="G26" s="62"/>
    </row>
    <row r="27" spans="1:7" ht="12">
      <c r="A27" s="2" t="s">
        <v>94</v>
      </c>
      <c r="B27" s="79">
        <v>-37</v>
      </c>
      <c r="C27" s="79">
        <v>-57</v>
      </c>
      <c r="D27" s="88"/>
      <c r="E27" s="80">
        <v>-75.6392</v>
      </c>
      <c r="F27" s="67">
        <v>-121</v>
      </c>
      <c r="G27" s="27"/>
    </row>
    <row r="28" spans="1:6" ht="12">
      <c r="A28" s="2"/>
      <c r="B28" s="81"/>
      <c r="C28" s="81"/>
      <c r="D28" s="88"/>
      <c r="E28" s="82"/>
      <c r="F28" s="78"/>
    </row>
    <row r="29" spans="1:7" ht="12">
      <c r="A29" s="2" t="s">
        <v>101</v>
      </c>
      <c r="B29" s="88">
        <f>SUM(B23:B28)</f>
        <v>13852</v>
      </c>
      <c r="C29" s="88">
        <f>SUM(C23:C28)</f>
        <v>-10852</v>
      </c>
      <c r="D29" s="88"/>
      <c r="E29" s="88">
        <f>SUM(E23:E28)</f>
        <v>2185.9220400000286</v>
      </c>
      <c r="F29" s="72">
        <f>SUM(F23:F28)</f>
        <v>-7896</v>
      </c>
      <c r="G29" s="66"/>
    </row>
    <row r="30" spans="1:7" ht="12">
      <c r="A30" s="2"/>
      <c r="B30" s="88"/>
      <c r="C30" s="88"/>
      <c r="D30" s="88"/>
      <c r="E30" s="88"/>
      <c r="F30" s="72"/>
      <c r="G30" s="27"/>
    </row>
    <row r="31" spans="1:9" ht="12">
      <c r="A31" s="2" t="s">
        <v>86</v>
      </c>
      <c r="B31" s="79">
        <v>-2443</v>
      </c>
      <c r="C31" s="79">
        <v>153</v>
      </c>
      <c r="D31" s="88"/>
      <c r="E31" s="80">
        <v>-2663</v>
      </c>
      <c r="F31" s="67">
        <v>-138</v>
      </c>
      <c r="G31" s="58"/>
      <c r="H31" s="86"/>
      <c r="I31" s="86"/>
    </row>
    <row r="32" spans="1:6" ht="12">
      <c r="A32" s="2"/>
      <c r="B32" s="81"/>
      <c r="C32" s="81"/>
      <c r="D32" s="88"/>
      <c r="E32" s="81"/>
      <c r="F32" s="73"/>
    </row>
    <row r="33" spans="1:6" s="25" customFormat="1" ht="12">
      <c r="A33" s="30" t="s">
        <v>102</v>
      </c>
      <c r="B33" s="79">
        <f>SUM(B29:B31)</f>
        <v>11409</v>
      </c>
      <c r="C33" s="79">
        <f>SUM(C29:C31)</f>
        <v>-10699</v>
      </c>
      <c r="D33" s="79"/>
      <c r="E33" s="79">
        <f>SUM(E29:E31)</f>
        <v>-477.0779599999714</v>
      </c>
      <c r="F33" s="71">
        <f>SUM(F29:F31)</f>
        <v>-8034</v>
      </c>
    </row>
    <row r="34" spans="1:6" ht="12">
      <c r="A34" s="2"/>
      <c r="B34" s="88"/>
      <c r="C34" s="88"/>
      <c r="D34" s="88"/>
      <c r="E34" s="88"/>
      <c r="F34" s="72"/>
    </row>
    <row r="35" spans="1:6" ht="12">
      <c r="A35" s="2" t="s">
        <v>107</v>
      </c>
      <c r="B35" s="81">
        <v>75</v>
      </c>
      <c r="C35" s="81">
        <v>359</v>
      </c>
      <c r="D35" s="88"/>
      <c r="E35" s="81">
        <v>75</v>
      </c>
      <c r="F35" s="73">
        <v>359</v>
      </c>
    </row>
    <row r="36" spans="1:6" ht="12">
      <c r="A36" s="2"/>
      <c r="B36" s="88"/>
      <c r="C36" s="88"/>
      <c r="D36" s="88"/>
      <c r="E36" s="88"/>
      <c r="F36" s="72"/>
    </row>
    <row r="37" spans="1:6" ht="12.75" thickBot="1">
      <c r="A37" s="2" t="s">
        <v>103</v>
      </c>
      <c r="B37" s="90">
        <f>SUM(B33:B35)</f>
        <v>11484</v>
      </c>
      <c r="C37" s="90">
        <f>SUM(C33:C35)</f>
        <v>-10340</v>
      </c>
      <c r="D37" s="88"/>
      <c r="E37" s="90">
        <f>SUM(E33:E36)</f>
        <v>-402.0779599999714</v>
      </c>
      <c r="F37" s="74">
        <f>SUM(F33:F36)</f>
        <v>-7675</v>
      </c>
    </row>
    <row r="38" spans="1:6" ht="12.75" thickTop="1">
      <c r="A38" s="2"/>
      <c r="B38" s="88"/>
      <c r="C38" s="88"/>
      <c r="D38" s="88"/>
      <c r="E38" s="88"/>
      <c r="F38" s="72"/>
    </row>
    <row r="39" spans="1:6" ht="12">
      <c r="A39" s="2"/>
      <c r="B39" s="91"/>
      <c r="C39" s="91"/>
      <c r="D39" s="88"/>
      <c r="E39" s="91"/>
      <c r="F39" s="75"/>
    </row>
    <row r="40" spans="1:6" ht="12">
      <c r="A40" s="2" t="s">
        <v>95</v>
      </c>
      <c r="B40" s="88"/>
      <c r="C40" s="88"/>
      <c r="D40" s="88"/>
      <c r="E40" s="88"/>
      <c r="F40" s="72"/>
    </row>
    <row r="41" spans="1:8" ht="12">
      <c r="A41" s="15" t="s">
        <v>37</v>
      </c>
      <c r="B41" s="79">
        <v>11356</v>
      </c>
      <c r="C41" s="79">
        <v>-10900</v>
      </c>
      <c r="D41" s="88"/>
      <c r="E41" s="88">
        <v>-872</v>
      </c>
      <c r="F41" s="72">
        <v>-8688</v>
      </c>
      <c r="H41" s="86"/>
    </row>
    <row r="42" spans="1:8" ht="12">
      <c r="A42" s="15" t="s">
        <v>71</v>
      </c>
      <c r="B42" s="79">
        <v>53</v>
      </c>
      <c r="C42" s="81">
        <v>201</v>
      </c>
      <c r="D42" s="88"/>
      <c r="E42" s="82">
        <v>394.658</v>
      </c>
      <c r="F42" s="78">
        <v>654</v>
      </c>
      <c r="H42" s="86"/>
    </row>
    <row r="43" spans="1:8" ht="12.75" thickBot="1">
      <c r="A43" s="2"/>
      <c r="B43" s="92">
        <f>SUM(B41:B42)</f>
        <v>11409</v>
      </c>
      <c r="C43" s="90">
        <f>SUM(C41:C42)</f>
        <v>-10699</v>
      </c>
      <c r="D43" s="79"/>
      <c r="E43" s="90">
        <f>E41+E42</f>
        <v>-477.342</v>
      </c>
      <c r="F43" s="74">
        <f>F41+F42</f>
        <v>-8034</v>
      </c>
      <c r="H43" s="86"/>
    </row>
    <row r="44" spans="1:6" ht="12.75" thickTop="1">
      <c r="A44" s="2"/>
      <c r="B44" s="79"/>
      <c r="C44" s="79"/>
      <c r="D44" s="79"/>
      <c r="E44" s="79"/>
      <c r="F44" s="71"/>
    </row>
    <row r="45" spans="1:6" ht="12">
      <c r="A45" s="15"/>
      <c r="B45" s="93"/>
      <c r="C45" s="93"/>
      <c r="D45" s="93"/>
      <c r="E45" s="93"/>
      <c r="F45" s="76"/>
    </row>
    <row r="46" spans="1:6" ht="12">
      <c r="A46" s="2" t="s">
        <v>105</v>
      </c>
      <c r="B46" s="93"/>
      <c r="C46" s="93"/>
      <c r="D46" s="93"/>
      <c r="E46" s="93"/>
      <c r="F46" s="76"/>
    </row>
    <row r="47" spans="1:6" ht="12">
      <c r="A47" s="2" t="s">
        <v>52</v>
      </c>
      <c r="B47" s="93"/>
      <c r="C47" s="93"/>
      <c r="D47" s="93"/>
      <c r="E47" s="93"/>
      <c r="F47" s="76"/>
    </row>
    <row r="48" spans="1:6" ht="12">
      <c r="A48" s="2"/>
      <c r="B48" s="93"/>
      <c r="C48" s="93"/>
      <c r="D48" s="93"/>
      <c r="E48" s="93"/>
      <c r="F48" s="76"/>
    </row>
    <row r="49" spans="1:6" ht="12.75" thickBot="1">
      <c r="A49" s="2" t="s">
        <v>104</v>
      </c>
      <c r="B49" s="94">
        <f>B41/60402*100</f>
        <v>18.800701963511145</v>
      </c>
      <c r="C49" s="94">
        <f>C41/60402*100</f>
        <v>-18.045760074169728</v>
      </c>
      <c r="D49" s="95"/>
      <c r="E49" s="94">
        <f>E41/60402*100</f>
        <v>-1.4436608059335783</v>
      </c>
      <c r="F49" s="77">
        <f>F41/60402*100</f>
        <v>-14.383629681136387</v>
      </c>
    </row>
    <row r="50" spans="1:6" ht="12.75" thickTop="1">
      <c r="A50" s="2"/>
      <c r="B50" s="93"/>
      <c r="C50" s="93"/>
      <c r="D50" s="95"/>
      <c r="E50" s="93"/>
      <c r="F50" s="76"/>
    </row>
    <row r="51" spans="1:6" ht="12">
      <c r="A51" s="2" t="s">
        <v>8</v>
      </c>
      <c r="F51" s="1"/>
    </row>
    <row r="52" spans="1:6" ht="12">
      <c r="A52" s="2"/>
      <c r="B52" s="96"/>
      <c r="C52" s="96"/>
      <c r="D52" s="96"/>
      <c r="E52" s="96"/>
      <c r="F52" s="16"/>
    </row>
    <row r="53" spans="1:6" ht="12">
      <c r="A53" s="2"/>
      <c r="F53" s="1"/>
    </row>
    <row r="54" spans="1:6" ht="12">
      <c r="A54" s="2" t="s">
        <v>55</v>
      </c>
      <c r="F54" s="1"/>
    </row>
    <row r="55" spans="1:6" ht="12">
      <c r="A55" s="2" t="s">
        <v>121</v>
      </c>
      <c r="F55" s="1"/>
    </row>
    <row r="56" spans="1:6" ht="12">
      <c r="A56" s="2"/>
      <c r="F5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A29" sqref="A29"/>
    </sheetView>
  </sheetViews>
  <sheetFormatPr defaultColWidth="8.00390625" defaultRowHeight="15.75"/>
  <cols>
    <col min="1" max="1" width="29.1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2">
      <c r="A1" s="18" t="s">
        <v>5</v>
      </c>
      <c r="B1" s="18"/>
      <c r="C1" s="46"/>
    </row>
    <row r="2" spans="1:2" ht="12">
      <c r="A2" s="18" t="s">
        <v>6</v>
      </c>
      <c r="B2" s="18"/>
    </row>
    <row r="3" spans="1:2" ht="12">
      <c r="A3" s="18" t="s">
        <v>56</v>
      </c>
      <c r="B3" s="18"/>
    </row>
    <row r="4" spans="1:2" ht="12">
      <c r="A4" s="19" t="s">
        <v>127</v>
      </c>
      <c r="B4" s="19"/>
    </row>
    <row r="6" ht="12">
      <c r="D6" s="22"/>
    </row>
    <row r="7" spans="3:4" ht="12">
      <c r="C7" s="47" t="s">
        <v>128</v>
      </c>
      <c r="D7" s="21" t="s">
        <v>117</v>
      </c>
    </row>
    <row r="8" spans="3:4" ht="12">
      <c r="C8" s="48" t="s">
        <v>7</v>
      </c>
      <c r="D8" s="22" t="s">
        <v>7</v>
      </c>
    </row>
    <row r="10" ht="12">
      <c r="A10" s="18" t="s">
        <v>30</v>
      </c>
    </row>
    <row r="12" ht="12">
      <c r="A12" s="18" t="s">
        <v>31</v>
      </c>
    </row>
    <row r="13" spans="1:4" ht="12">
      <c r="A13" s="13" t="s">
        <v>41</v>
      </c>
      <c r="C13" s="49">
        <v>39263.559420000005</v>
      </c>
      <c r="D13" s="49">
        <v>42356</v>
      </c>
    </row>
    <row r="14" spans="1:4" ht="12">
      <c r="A14" s="13" t="s">
        <v>87</v>
      </c>
      <c r="C14" s="49">
        <v>1957.08666</v>
      </c>
      <c r="D14" s="49">
        <v>1622</v>
      </c>
    </row>
    <row r="15" spans="1:4" ht="12">
      <c r="A15" s="13" t="s">
        <v>76</v>
      </c>
      <c r="C15" s="49">
        <v>0</v>
      </c>
      <c r="D15" s="49">
        <v>0</v>
      </c>
    </row>
    <row r="16" spans="1:4" ht="12">
      <c r="A16" s="13" t="s">
        <v>93</v>
      </c>
      <c r="C16" s="49">
        <v>0</v>
      </c>
      <c r="D16" s="49">
        <v>0</v>
      </c>
    </row>
    <row r="17" spans="1:4" ht="12">
      <c r="A17" s="13" t="s">
        <v>65</v>
      </c>
      <c r="C17" s="49">
        <v>2881</v>
      </c>
      <c r="D17" s="49">
        <v>306</v>
      </c>
    </row>
    <row r="18" spans="1:4" ht="12">
      <c r="A18" s="13" t="s">
        <v>110</v>
      </c>
      <c r="C18" s="49">
        <v>2832.41575</v>
      </c>
      <c r="D18" s="49">
        <v>2844</v>
      </c>
    </row>
    <row r="19" spans="1:4" ht="12">
      <c r="A19" s="13" t="s">
        <v>28</v>
      </c>
      <c r="C19" s="57">
        <v>1842.2330000000002</v>
      </c>
      <c r="D19" s="57">
        <v>3796</v>
      </c>
    </row>
    <row r="20" spans="3:4" ht="12">
      <c r="C20" s="17">
        <f>SUM(C13:C19)</f>
        <v>48776.294830000006</v>
      </c>
      <c r="D20" s="17">
        <f>SUM(D13:D19)</f>
        <v>50924</v>
      </c>
    </row>
    <row r="21" ht="12">
      <c r="D21" s="17"/>
    </row>
    <row r="22" spans="1:4" ht="12">
      <c r="A22" s="18" t="s">
        <v>42</v>
      </c>
      <c r="D22" s="17"/>
    </row>
    <row r="23" ht="12">
      <c r="D23" s="17"/>
    </row>
    <row r="24" spans="1:4" ht="12">
      <c r="A24" s="13" t="s">
        <v>108</v>
      </c>
      <c r="C24" s="49">
        <v>0</v>
      </c>
      <c r="D24" s="17">
        <v>0</v>
      </c>
    </row>
    <row r="25" spans="1:4" ht="12">
      <c r="A25" s="13" t="s">
        <v>1</v>
      </c>
      <c r="C25" s="49">
        <v>8956.35304</v>
      </c>
      <c r="D25" s="49">
        <v>8664</v>
      </c>
    </row>
    <row r="26" spans="1:4" ht="12">
      <c r="A26" s="13" t="s">
        <v>17</v>
      </c>
      <c r="C26" s="49">
        <v>50665.17749999999</v>
      </c>
      <c r="D26" s="49">
        <v>59633</v>
      </c>
    </row>
    <row r="27" spans="1:4" ht="12">
      <c r="A27" s="13" t="s">
        <v>123</v>
      </c>
      <c r="C27" s="49">
        <v>29557</v>
      </c>
      <c r="D27" s="49">
        <v>33578</v>
      </c>
    </row>
    <row r="28" spans="1:4" ht="12">
      <c r="A28" s="13" t="s">
        <v>43</v>
      </c>
      <c r="C28" s="49">
        <v>0</v>
      </c>
      <c r="D28" s="49">
        <v>14</v>
      </c>
    </row>
    <row r="29" spans="1:4" ht="12">
      <c r="A29" s="13" t="s">
        <v>29</v>
      </c>
      <c r="C29" s="57">
        <v>152590.32242999997</v>
      </c>
      <c r="D29" s="57">
        <v>36209</v>
      </c>
    </row>
    <row r="30" spans="3:4" ht="12">
      <c r="C30" s="17">
        <f>SUM(C24:C29)</f>
        <v>241768.85296999995</v>
      </c>
      <c r="D30" s="17">
        <f>SUM(D24:D29)</f>
        <v>138098</v>
      </c>
    </row>
    <row r="31" ht="12">
      <c r="D31" s="17"/>
    </row>
    <row r="32" spans="1:4" ht="12.75" thickBot="1">
      <c r="A32" s="18" t="s">
        <v>32</v>
      </c>
      <c r="C32" s="50">
        <f>+C20+C30</f>
        <v>290545.1478</v>
      </c>
      <c r="D32" s="50">
        <f>+D20+D30</f>
        <v>189022</v>
      </c>
    </row>
    <row r="33" spans="1:4" ht="12.75" thickTop="1">
      <c r="A33" s="18"/>
      <c r="D33" s="17"/>
    </row>
    <row r="34" spans="1:4" ht="12">
      <c r="A34" s="18"/>
      <c r="D34" s="17"/>
    </row>
    <row r="35" spans="1:4" ht="12">
      <c r="A35" s="18" t="s">
        <v>33</v>
      </c>
      <c r="D35" s="17"/>
    </row>
    <row r="36" spans="1:4" ht="12">
      <c r="A36" s="18"/>
      <c r="D36" s="17"/>
    </row>
    <row r="37" spans="1:4" ht="12">
      <c r="A37" s="18" t="s">
        <v>34</v>
      </c>
      <c r="D37" s="17"/>
    </row>
    <row r="38" spans="1:4" ht="12">
      <c r="A38" s="18"/>
      <c r="D38" s="17"/>
    </row>
    <row r="39" spans="1:4" ht="12">
      <c r="A39" s="13" t="s">
        <v>44</v>
      </c>
      <c r="C39" s="49">
        <v>64528.30732</v>
      </c>
      <c r="D39" s="49">
        <v>64528</v>
      </c>
    </row>
    <row r="40" spans="1:4" ht="12">
      <c r="A40" s="13" t="s">
        <v>10</v>
      </c>
      <c r="C40" s="57">
        <v>49579.259611600006</v>
      </c>
      <c r="D40" s="57">
        <v>50376</v>
      </c>
    </row>
    <row r="41" spans="3:4" ht="12">
      <c r="C41" s="17">
        <f>SUM(C39:C40)</f>
        <v>114107.56693160001</v>
      </c>
      <c r="D41" s="17">
        <f>SUM(D39:D40)</f>
        <v>114904</v>
      </c>
    </row>
    <row r="42" spans="1:4" ht="12">
      <c r="A42" s="13" t="s">
        <v>72</v>
      </c>
      <c r="C42" s="57">
        <v>7219.7377704</v>
      </c>
      <c r="D42" s="57">
        <v>7805</v>
      </c>
    </row>
    <row r="43" spans="1:4" ht="12">
      <c r="A43" s="18" t="s">
        <v>45</v>
      </c>
      <c r="C43" s="51">
        <f>SUM(C41:C42)</f>
        <v>121327.30470200001</v>
      </c>
      <c r="D43" s="51">
        <f>SUM(D41:D42)</f>
        <v>122709</v>
      </c>
    </row>
    <row r="44" spans="3:4" ht="12">
      <c r="C44" s="52"/>
      <c r="D44" s="52"/>
    </row>
    <row r="45" spans="3:4" ht="12">
      <c r="C45" s="52"/>
      <c r="D45" s="52"/>
    </row>
    <row r="46" spans="1:4" ht="12">
      <c r="A46" s="18" t="s">
        <v>46</v>
      </c>
      <c r="D46" s="17"/>
    </row>
    <row r="47" spans="1:4" ht="12">
      <c r="A47" s="13" t="s">
        <v>11</v>
      </c>
      <c r="C47" s="49">
        <v>2669.8127600000003</v>
      </c>
      <c r="D47" s="49">
        <v>1150</v>
      </c>
    </row>
    <row r="48" spans="1:4" ht="12">
      <c r="A48" s="13" t="s">
        <v>113</v>
      </c>
      <c r="C48" s="49">
        <v>1672.7826</v>
      </c>
      <c r="D48" s="49">
        <v>1898</v>
      </c>
    </row>
    <row r="49" spans="1:4" ht="12">
      <c r="A49" s="13" t="s">
        <v>35</v>
      </c>
      <c r="C49" s="49">
        <v>0</v>
      </c>
      <c r="D49" s="57">
        <v>0</v>
      </c>
    </row>
    <row r="50" spans="3:4" ht="12">
      <c r="C50" s="51">
        <f>SUM(C47:C49)</f>
        <v>4342.59536</v>
      </c>
      <c r="D50" s="51">
        <f>SUM(D47:D49)</f>
        <v>3048</v>
      </c>
    </row>
    <row r="51" spans="1:4" ht="12">
      <c r="A51" s="18"/>
      <c r="D51" s="17"/>
    </row>
    <row r="52" spans="1:4" ht="12">
      <c r="A52" s="18"/>
      <c r="D52" s="17"/>
    </row>
    <row r="53" spans="1:4" ht="12">
      <c r="A53" s="18" t="s">
        <v>48</v>
      </c>
      <c r="D53" s="17"/>
    </row>
    <row r="54" ht="12">
      <c r="D54" s="17"/>
    </row>
    <row r="55" spans="1:4" ht="12">
      <c r="A55" s="13" t="s">
        <v>47</v>
      </c>
      <c r="C55" s="49">
        <v>142761.31298000002</v>
      </c>
      <c r="D55" s="49">
        <v>40920</v>
      </c>
    </row>
    <row r="56" spans="1:4" ht="12">
      <c r="A56" s="13" t="s">
        <v>124</v>
      </c>
      <c r="C56" s="49">
        <v>19601</v>
      </c>
      <c r="D56" s="49">
        <v>8016</v>
      </c>
    </row>
    <row r="57" spans="1:4" ht="12">
      <c r="A57" s="13" t="s">
        <v>74</v>
      </c>
      <c r="C57" s="49">
        <v>2030.45899</v>
      </c>
      <c r="D57" s="49">
        <v>13970</v>
      </c>
    </row>
    <row r="58" spans="1:4" ht="12">
      <c r="A58" s="13" t="s">
        <v>113</v>
      </c>
      <c r="C58" s="49">
        <v>354.3207</v>
      </c>
      <c r="D58" s="49">
        <v>330</v>
      </c>
    </row>
    <row r="59" spans="1:4" ht="12">
      <c r="A59" s="13" t="s">
        <v>2</v>
      </c>
      <c r="C59" s="97">
        <v>128</v>
      </c>
      <c r="D59" s="49">
        <v>29</v>
      </c>
    </row>
    <row r="60" spans="3:4" ht="12">
      <c r="C60" s="51">
        <f>SUM(C55:C59)</f>
        <v>164875.09267000004</v>
      </c>
      <c r="D60" s="51">
        <f>SUM(D55:D59)</f>
        <v>63265</v>
      </c>
    </row>
    <row r="61" ht="12">
      <c r="D61" s="17"/>
    </row>
    <row r="62" spans="1:4" ht="12">
      <c r="A62" s="18" t="s">
        <v>49</v>
      </c>
      <c r="C62" s="17">
        <f>C50+C60</f>
        <v>169217.68803000005</v>
      </c>
      <c r="D62" s="17">
        <f>D50+D60</f>
        <v>66313</v>
      </c>
    </row>
    <row r="63" ht="12">
      <c r="D63" s="17"/>
    </row>
    <row r="64" spans="1:4" ht="12.75" thickBot="1">
      <c r="A64" s="18" t="s">
        <v>36</v>
      </c>
      <c r="C64" s="50">
        <f>C43+C62</f>
        <v>290544.9927320001</v>
      </c>
      <c r="D64" s="50">
        <f>D43+D62</f>
        <v>189022</v>
      </c>
    </row>
    <row r="65" ht="12.75" thickTop="1">
      <c r="D65" s="14"/>
    </row>
    <row r="66" spans="3:4" ht="12">
      <c r="C66" s="56"/>
      <c r="D66" s="56"/>
    </row>
    <row r="68" spans="1:4" ht="12">
      <c r="A68" s="13" t="s">
        <v>38</v>
      </c>
      <c r="C68" s="27">
        <f>C41/60402</f>
        <v>1.8891355738485482</v>
      </c>
      <c r="D68" s="23">
        <f>D41/60402</f>
        <v>1.9023211151948611</v>
      </c>
    </row>
    <row r="70" ht="12">
      <c r="A70" s="13" t="s">
        <v>58</v>
      </c>
    </row>
    <row r="71" spans="1:4" ht="12">
      <c r="A71" s="13" t="s">
        <v>121</v>
      </c>
      <c r="C71" s="66"/>
      <c r="D71" s="6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A49">
      <selection activeCell="E63" sqref="E63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3.625" style="13" bestFit="1" customWidth="1"/>
    <col min="4" max="4" width="8.00390625" style="13" customWidth="1"/>
    <col min="5" max="5" width="16.125" style="13" bestFit="1" customWidth="1"/>
    <col min="6" max="6" width="2.00390625" style="13" customWidth="1"/>
    <col min="7" max="7" width="17.50390625" style="41" customWidth="1"/>
    <col min="8" max="16384" width="8.00390625" style="13" customWidth="1"/>
  </cols>
  <sheetData>
    <row r="1" ht="12">
      <c r="A1" s="18" t="s">
        <v>5</v>
      </c>
    </row>
    <row r="2" ht="12">
      <c r="A2" s="18" t="s">
        <v>6</v>
      </c>
    </row>
    <row r="3" ht="12">
      <c r="A3" s="18" t="s">
        <v>57</v>
      </c>
    </row>
    <row r="4" ht="12">
      <c r="A4" s="40" t="str">
        <f>'Income Statement'!A4</f>
        <v>For the fourth quarter ended 31 December 2019</v>
      </c>
    </row>
    <row r="7" ht="12">
      <c r="A7" s="18"/>
    </row>
    <row r="8" spans="1:7" ht="12">
      <c r="A8" s="18"/>
      <c r="G8" s="42"/>
    </row>
    <row r="9" spans="1:7" ht="12">
      <c r="A9" s="18"/>
      <c r="E9" s="68">
        <v>2019</v>
      </c>
      <c r="G9" s="59" t="s">
        <v>109</v>
      </c>
    </row>
    <row r="10" spans="1:7" ht="12">
      <c r="A10" s="18"/>
      <c r="E10" s="69" t="s">
        <v>129</v>
      </c>
      <c r="G10" s="42" t="s">
        <v>129</v>
      </c>
    </row>
    <row r="11" spans="5:7" ht="12">
      <c r="E11" s="3">
        <v>43830</v>
      </c>
      <c r="G11" s="3">
        <v>43465</v>
      </c>
    </row>
    <row r="12" spans="5:7" ht="12">
      <c r="E12" s="69" t="s">
        <v>7</v>
      </c>
      <c r="G12" s="42" t="s">
        <v>7</v>
      </c>
    </row>
    <row r="13" ht="12">
      <c r="E13" s="3"/>
    </row>
    <row r="14" spans="2:3" ht="12">
      <c r="B14" s="10" t="s">
        <v>12</v>
      </c>
      <c r="C14" s="24"/>
    </row>
    <row r="15" spans="2:7" ht="12">
      <c r="B15" s="84" t="s">
        <v>135</v>
      </c>
      <c r="C15" s="5"/>
      <c r="E15" s="41">
        <v>-477.0779599999714</v>
      </c>
      <c r="F15" s="29"/>
      <c r="G15" s="54">
        <v>-8034</v>
      </c>
    </row>
    <row r="16" spans="2:7" ht="12">
      <c r="B16" s="4"/>
      <c r="C16" s="5"/>
      <c r="E16" s="41"/>
      <c r="F16" s="29"/>
      <c r="G16" s="44"/>
    </row>
    <row r="17" spans="2:7" ht="12">
      <c r="B17" s="4" t="s">
        <v>134</v>
      </c>
      <c r="C17" s="5"/>
      <c r="E17" s="41"/>
      <c r="F17" s="29"/>
      <c r="G17" s="44"/>
    </row>
    <row r="18" spans="2:7" ht="11.25" customHeight="1">
      <c r="B18" s="4"/>
      <c r="C18" s="5" t="s">
        <v>13</v>
      </c>
      <c r="E18" s="41">
        <v>4134.48132</v>
      </c>
      <c r="F18" s="29"/>
      <c r="G18" s="44">
        <v>4757</v>
      </c>
    </row>
    <row r="19" spans="2:7" ht="11.25" customHeight="1">
      <c r="B19" s="4"/>
      <c r="C19" s="5" t="s">
        <v>51</v>
      </c>
      <c r="E19" s="41">
        <v>0</v>
      </c>
      <c r="F19" s="29"/>
      <c r="G19" s="54">
        <v>0</v>
      </c>
    </row>
    <row r="20" spans="2:7" ht="11.25" customHeight="1">
      <c r="B20" s="4"/>
      <c r="C20" s="5" t="s">
        <v>2</v>
      </c>
      <c r="E20" s="41">
        <v>2663</v>
      </c>
      <c r="F20" s="29"/>
      <c r="G20" s="54">
        <v>138</v>
      </c>
    </row>
    <row r="21" spans="2:7" ht="11.25" customHeight="1">
      <c r="B21" s="4"/>
      <c r="C21" s="5" t="s">
        <v>96</v>
      </c>
      <c r="E21" s="41">
        <v>75.6392</v>
      </c>
      <c r="F21" s="29"/>
      <c r="G21" s="54">
        <v>121</v>
      </c>
    </row>
    <row r="22" spans="2:7" ht="11.25" customHeight="1">
      <c r="B22" s="4"/>
      <c r="C22" s="5" t="s">
        <v>14</v>
      </c>
      <c r="E22" s="41">
        <v>861</v>
      </c>
      <c r="F22" s="29"/>
      <c r="G22" s="54">
        <v>834</v>
      </c>
    </row>
    <row r="23" spans="2:7" ht="11.25" customHeight="1">
      <c r="B23" s="4"/>
      <c r="C23" s="5" t="s">
        <v>15</v>
      </c>
      <c r="E23" s="43">
        <v>-1206</v>
      </c>
      <c r="F23" s="31"/>
      <c r="G23" s="44">
        <v>-1075</v>
      </c>
    </row>
    <row r="24" spans="2:7" ht="11.25" customHeight="1">
      <c r="B24" s="4"/>
      <c r="C24" s="5" t="s">
        <v>67</v>
      </c>
      <c r="E24" s="43">
        <v>200</v>
      </c>
      <c r="F24" s="31"/>
      <c r="G24" s="44">
        <v>200</v>
      </c>
    </row>
    <row r="25" spans="2:7" ht="11.25" customHeight="1">
      <c r="B25" s="4"/>
      <c r="C25" s="5" t="s">
        <v>91</v>
      </c>
      <c r="E25" s="41">
        <v>0</v>
      </c>
      <c r="F25" s="29"/>
      <c r="G25" s="44">
        <v>0</v>
      </c>
    </row>
    <row r="26" spans="2:7" ht="11.25" customHeight="1">
      <c r="B26" s="4"/>
      <c r="C26" s="5" t="s">
        <v>90</v>
      </c>
      <c r="E26" s="43">
        <v>0</v>
      </c>
      <c r="F26" s="29"/>
      <c r="G26" s="44">
        <v>571</v>
      </c>
    </row>
    <row r="27" spans="2:7" ht="11.25" customHeight="1">
      <c r="B27" s="4"/>
      <c r="C27" s="5" t="s">
        <v>100</v>
      </c>
      <c r="E27" s="43">
        <v>0</v>
      </c>
      <c r="F27" s="29"/>
      <c r="G27" s="44">
        <v>0</v>
      </c>
    </row>
    <row r="28" spans="2:7" ht="11.25" customHeight="1">
      <c r="B28" s="4"/>
      <c r="C28" s="5" t="s">
        <v>66</v>
      </c>
      <c r="E28" s="43">
        <v>0</v>
      </c>
      <c r="F28" s="29"/>
      <c r="G28" s="44">
        <v>-122</v>
      </c>
    </row>
    <row r="29" spans="2:7" ht="11.25" customHeight="1">
      <c r="B29" s="4"/>
      <c r="C29" s="5" t="s">
        <v>88</v>
      </c>
      <c r="E29" s="53">
        <v>-494</v>
      </c>
      <c r="F29" s="29"/>
      <c r="G29" s="53">
        <v>-1080</v>
      </c>
    </row>
    <row r="30" spans="2:7" ht="11.25" customHeight="1">
      <c r="B30" s="4"/>
      <c r="C30" s="5"/>
      <c r="E30" s="43"/>
      <c r="F30" s="31"/>
      <c r="G30" s="44"/>
    </row>
    <row r="31" spans="2:7" ht="11.25" customHeight="1">
      <c r="B31" s="4"/>
      <c r="C31" s="5"/>
      <c r="E31" s="44">
        <f>SUM(E15:E29)</f>
        <v>5757.042560000028</v>
      </c>
      <c r="F31" s="29"/>
      <c r="G31" s="44">
        <f>SUM(G15:G29)</f>
        <v>-3690</v>
      </c>
    </row>
    <row r="32" spans="2:7" ht="11.25" customHeight="1">
      <c r="B32" s="4"/>
      <c r="C32" s="5"/>
      <c r="E32" s="41"/>
      <c r="F32" s="29"/>
      <c r="G32" s="44"/>
    </row>
    <row r="33" spans="2:7" ht="11.25" customHeight="1">
      <c r="B33" s="6" t="s">
        <v>16</v>
      </c>
      <c r="C33" s="5"/>
      <c r="E33" s="41"/>
      <c r="F33" s="29"/>
      <c r="G33" s="44"/>
    </row>
    <row r="34" spans="2:7" ht="11.25" customHeight="1">
      <c r="B34" s="4"/>
      <c r="C34" s="4" t="s">
        <v>1</v>
      </c>
      <c r="E34" s="41">
        <v>-292</v>
      </c>
      <c r="F34" s="29"/>
      <c r="G34" s="54">
        <v>-763</v>
      </c>
    </row>
    <row r="35" spans="2:7" ht="11.25" customHeight="1">
      <c r="B35" s="4"/>
      <c r="C35" s="4" t="s">
        <v>17</v>
      </c>
      <c r="E35" s="41">
        <v>10426</v>
      </c>
      <c r="F35" s="29"/>
      <c r="G35" s="54">
        <v>13315</v>
      </c>
    </row>
    <row r="36" spans="2:7" ht="11.25" customHeight="1">
      <c r="B36" s="4"/>
      <c r="C36" s="4" t="s">
        <v>18</v>
      </c>
      <c r="E36" s="53">
        <v>114040</v>
      </c>
      <c r="F36" s="31"/>
      <c r="G36" s="55">
        <v>63</v>
      </c>
    </row>
    <row r="37" spans="2:7" ht="11.25" customHeight="1">
      <c r="B37" s="85" t="s">
        <v>136</v>
      </c>
      <c r="C37" s="5"/>
      <c r="E37" s="41">
        <f>SUM(E31:E36)</f>
        <v>129931.04256000003</v>
      </c>
      <c r="F37" s="29"/>
      <c r="G37" s="41">
        <f>SUM(G31:G36)</f>
        <v>8925</v>
      </c>
    </row>
    <row r="38" spans="2:7" ht="11.25" customHeight="1">
      <c r="B38" s="84"/>
      <c r="C38" s="5"/>
      <c r="E38" s="41"/>
      <c r="F38" s="29"/>
      <c r="G38" s="44"/>
    </row>
    <row r="39" spans="2:7" ht="11.25" customHeight="1">
      <c r="B39" s="26"/>
      <c r="C39" s="5" t="s">
        <v>68</v>
      </c>
      <c r="E39" s="41">
        <v>0</v>
      </c>
      <c r="F39" s="29"/>
      <c r="G39" s="44">
        <v>0</v>
      </c>
    </row>
    <row r="40" spans="2:7" ht="11.25" customHeight="1">
      <c r="B40" s="26"/>
      <c r="C40" s="5" t="s">
        <v>114</v>
      </c>
      <c r="E40" s="41">
        <v>-275</v>
      </c>
      <c r="F40" s="29"/>
      <c r="G40" s="44">
        <v>0</v>
      </c>
    </row>
    <row r="41" spans="2:7" ht="11.25" customHeight="1">
      <c r="B41" s="26"/>
      <c r="C41" s="5" t="s">
        <v>137</v>
      </c>
      <c r="E41" s="41">
        <v>-50</v>
      </c>
      <c r="F41" s="29"/>
      <c r="G41" s="44">
        <v>-21</v>
      </c>
    </row>
    <row r="42" spans="2:7" ht="11.25" customHeight="1" thickBot="1">
      <c r="B42" s="6" t="s">
        <v>69</v>
      </c>
      <c r="C42" s="5"/>
      <c r="E42" s="83">
        <f>SUM(E37:E41)</f>
        <v>129606.04256000003</v>
      </c>
      <c r="F42" s="29"/>
      <c r="G42" s="45">
        <f>SUM(G37:G41)</f>
        <v>8904</v>
      </c>
    </row>
    <row r="43" spans="2:7" ht="11.25" customHeight="1" thickTop="1">
      <c r="B43" s="4"/>
      <c r="C43" s="5"/>
      <c r="E43" s="41"/>
      <c r="F43" s="29"/>
      <c r="G43" s="44"/>
    </row>
    <row r="44" spans="2:7" ht="11.25" customHeight="1">
      <c r="B44" s="10" t="s">
        <v>19</v>
      </c>
      <c r="C44" s="5"/>
      <c r="E44" s="41"/>
      <c r="F44" s="29"/>
      <c r="G44" s="44"/>
    </row>
    <row r="45" spans="2:7" ht="11.25" customHeight="1">
      <c r="B45" s="7" t="s">
        <v>20</v>
      </c>
      <c r="C45" s="5"/>
      <c r="D45" s="33"/>
      <c r="E45" s="41">
        <v>-1377</v>
      </c>
      <c r="F45" s="29"/>
      <c r="G45" s="54">
        <v>-6142</v>
      </c>
    </row>
    <row r="46" spans="2:7" ht="11.25" customHeight="1">
      <c r="B46" s="7" t="s">
        <v>99</v>
      </c>
      <c r="C46" s="5"/>
      <c r="D46" s="33"/>
      <c r="E46" s="41">
        <v>0</v>
      </c>
      <c r="F46" s="29"/>
      <c r="G46" s="54">
        <v>0</v>
      </c>
    </row>
    <row r="47" spans="2:7" ht="11.25" customHeight="1">
      <c r="B47" s="7" t="s">
        <v>92</v>
      </c>
      <c r="C47" s="5"/>
      <c r="D47" s="33"/>
      <c r="E47" s="41">
        <v>0</v>
      </c>
      <c r="F47" s="29"/>
      <c r="G47" s="54">
        <v>8071</v>
      </c>
    </row>
    <row r="48" spans="2:7" ht="11.25" customHeight="1">
      <c r="B48" s="4" t="s">
        <v>21</v>
      </c>
      <c r="C48" s="5"/>
      <c r="E48" s="41">
        <v>1206</v>
      </c>
      <c r="F48" s="29"/>
      <c r="G48" s="54">
        <v>1075</v>
      </c>
    </row>
    <row r="49" spans="2:7" ht="11.25" customHeight="1" thickBot="1">
      <c r="B49" s="4"/>
      <c r="C49" s="5"/>
      <c r="E49" s="83">
        <f>SUM(E45:E48)</f>
        <v>-171</v>
      </c>
      <c r="F49" s="29"/>
      <c r="G49" s="45">
        <f>SUM(G45:G48)</f>
        <v>3004</v>
      </c>
    </row>
    <row r="50" spans="2:7" ht="11.25" customHeight="1" thickTop="1">
      <c r="B50" s="4"/>
      <c r="C50" s="5"/>
      <c r="E50" s="41"/>
      <c r="F50" s="29"/>
      <c r="G50" s="44"/>
    </row>
    <row r="51" spans="2:7" ht="11.25" customHeight="1">
      <c r="B51" s="10" t="s">
        <v>22</v>
      </c>
      <c r="C51" s="5"/>
      <c r="E51" s="41"/>
      <c r="F51" s="29"/>
      <c r="G51" s="44"/>
    </row>
    <row r="52" spans="2:7" ht="11.25" customHeight="1">
      <c r="B52" s="7" t="s">
        <v>64</v>
      </c>
      <c r="C52" s="5"/>
      <c r="E52" s="41">
        <v>0</v>
      </c>
      <c r="F52" s="29"/>
      <c r="G52" s="54">
        <v>-4832</v>
      </c>
    </row>
    <row r="53" spans="2:7" ht="11.25" customHeight="1">
      <c r="B53" s="7" t="s">
        <v>118</v>
      </c>
      <c r="C53" s="5"/>
      <c r="E53" s="41">
        <v>-980</v>
      </c>
      <c r="F53" s="29"/>
      <c r="G53" s="54">
        <v>-1960</v>
      </c>
    </row>
    <row r="54" spans="2:7" ht="11.25" customHeight="1">
      <c r="B54" s="7" t="s">
        <v>133</v>
      </c>
      <c r="C54" s="5"/>
      <c r="E54" s="41">
        <v>0</v>
      </c>
      <c r="F54" s="29"/>
      <c r="G54" s="54">
        <v>-177</v>
      </c>
    </row>
    <row r="55" spans="2:7" ht="11.25" customHeight="1">
      <c r="B55" s="84" t="s">
        <v>138</v>
      </c>
      <c r="C55" s="5"/>
      <c r="E55" s="41">
        <v>-861</v>
      </c>
      <c r="F55" s="29"/>
      <c r="G55" s="54">
        <v>-834</v>
      </c>
    </row>
    <row r="56" spans="2:7" ht="11.25" customHeight="1">
      <c r="B56" s="7" t="s">
        <v>63</v>
      </c>
      <c r="C56" s="5"/>
      <c r="E56" s="41">
        <v>0</v>
      </c>
      <c r="F56" s="29"/>
      <c r="G56" s="54">
        <v>0</v>
      </c>
    </row>
    <row r="57" spans="2:7" ht="11.25" customHeight="1">
      <c r="B57" s="7" t="s">
        <v>115</v>
      </c>
      <c r="C57" s="5"/>
      <c r="E57" s="41">
        <v>0</v>
      </c>
      <c r="F57" s="29"/>
      <c r="G57" s="54">
        <v>0</v>
      </c>
    </row>
    <row r="58" spans="2:7" ht="11.25" customHeight="1">
      <c r="B58" s="7" t="s">
        <v>53</v>
      </c>
      <c r="C58" s="5"/>
      <c r="E58" s="41">
        <v>928</v>
      </c>
      <c r="F58" s="29"/>
      <c r="G58" s="54">
        <v>-990</v>
      </c>
    </row>
    <row r="59" spans="2:7" ht="11.25" customHeight="1">
      <c r="B59" s="7" t="s">
        <v>89</v>
      </c>
      <c r="C59" s="5"/>
      <c r="E59" s="41">
        <v>-12141</v>
      </c>
      <c r="F59" s="29"/>
      <c r="G59" s="44">
        <v>-1866</v>
      </c>
    </row>
    <row r="60" spans="2:7" ht="11.25" customHeight="1" hidden="1">
      <c r="B60" s="7" t="s">
        <v>75</v>
      </c>
      <c r="C60" s="5"/>
      <c r="E60" s="41">
        <v>0</v>
      </c>
      <c r="F60" s="29"/>
      <c r="G60" s="44"/>
    </row>
    <row r="61" spans="2:7" ht="11.25" customHeight="1">
      <c r="B61" s="7" t="s">
        <v>132</v>
      </c>
      <c r="C61" s="5"/>
      <c r="E61" s="41">
        <v>0</v>
      </c>
      <c r="F61" s="29"/>
      <c r="G61" s="44">
        <v>2186</v>
      </c>
    </row>
    <row r="62" spans="2:7" ht="11.25" customHeight="1" thickBot="1">
      <c r="B62" s="4"/>
      <c r="C62" s="5"/>
      <c r="E62" s="83">
        <f>SUM(E52:E61)</f>
        <v>-13054</v>
      </c>
      <c r="F62" s="29"/>
      <c r="G62" s="45">
        <f>SUM(G52:G61)</f>
        <v>-8473</v>
      </c>
    </row>
    <row r="63" spans="2:7" ht="11.25" customHeight="1" thickTop="1">
      <c r="B63" s="4"/>
      <c r="C63" s="5"/>
      <c r="E63" s="41"/>
      <c r="F63" s="29"/>
      <c r="G63" s="44"/>
    </row>
    <row r="64" spans="2:7" ht="11.25" customHeight="1">
      <c r="B64" s="7" t="s">
        <v>70</v>
      </c>
      <c r="C64" s="5"/>
      <c r="E64" s="41">
        <f>E42+E49+E62</f>
        <v>116381.04256000003</v>
      </c>
      <c r="F64" s="29"/>
      <c r="G64" s="44">
        <f>+G42+G49+G62</f>
        <v>3435</v>
      </c>
    </row>
    <row r="65" spans="2:7" ht="11.25" customHeight="1">
      <c r="B65" s="8"/>
      <c r="C65" s="9"/>
      <c r="E65" s="41"/>
      <c r="F65" s="29"/>
      <c r="G65" s="44"/>
    </row>
    <row r="66" spans="2:7" ht="11.25" customHeight="1">
      <c r="B66" s="10" t="s">
        <v>23</v>
      </c>
      <c r="C66" s="11"/>
      <c r="E66" s="41">
        <v>36209</v>
      </c>
      <c r="F66" s="29"/>
      <c r="G66" s="44">
        <v>26441</v>
      </c>
    </row>
    <row r="67" spans="2:7" ht="11.25" customHeight="1">
      <c r="B67" s="7"/>
      <c r="C67" s="5"/>
      <c r="E67" s="41"/>
      <c r="F67" s="29"/>
      <c r="G67" s="44"/>
    </row>
    <row r="68" spans="2:7" ht="11.25" customHeight="1" thickBot="1">
      <c r="B68" s="10" t="s">
        <v>24</v>
      </c>
      <c r="C68" s="12"/>
      <c r="E68" s="83">
        <f>SUM(E64:E67)</f>
        <v>152590.04256000003</v>
      </c>
      <c r="F68" s="29"/>
      <c r="G68" s="45">
        <f>+G64+G66</f>
        <v>29876</v>
      </c>
    </row>
    <row r="69" spans="5:7" ht="11.25" customHeight="1" thickTop="1">
      <c r="E69" s="41"/>
      <c r="F69" s="29"/>
      <c r="G69" s="44"/>
    </row>
    <row r="70" spans="5:7" ht="11.25" customHeight="1">
      <c r="E70" s="41"/>
      <c r="F70" s="29"/>
      <c r="G70" s="43"/>
    </row>
    <row r="71" spans="5:7" ht="11.25" customHeight="1">
      <c r="E71" s="98"/>
      <c r="G71" s="43"/>
    </row>
    <row r="72" spans="5:7" ht="11.25" customHeight="1">
      <c r="E72" s="27"/>
      <c r="G72" s="43"/>
    </row>
    <row r="73" spans="2:7" ht="11.25" customHeight="1">
      <c r="B73" s="13" t="s">
        <v>59</v>
      </c>
      <c r="G73" s="43"/>
    </row>
    <row r="74" spans="2:7" ht="11.25" customHeight="1">
      <c r="B74" s="13" t="s">
        <v>122</v>
      </c>
      <c r="G74" s="43"/>
    </row>
    <row r="75" spans="5:7" ht="11.25" customHeight="1">
      <c r="E75" s="58"/>
      <c r="G75" s="43"/>
    </row>
    <row r="76" ht="11.25" customHeight="1">
      <c r="G76" s="43"/>
    </row>
    <row r="77" spans="5:7" ht="12">
      <c r="E77" s="58"/>
      <c r="G77" s="43"/>
    </row>
    <row r="78" ht="12">
      <c r="G78" s="43"/>
    </row>
    <row r="79" ht="12">
      <c r="G79" s="43"/>
    </row>
    <row r="80" ht="12">
      <c r="G80" s="43"/>
    </row>
    <row r="81" ht="12">
      <c r="G81" s="43"/>
    </row>
    <row r="82" ht="12">
      <c r="G82" s="43"/>
    </row>
    <row r="83" ht="12">
      <c r="G83" s="43"/>
    </row>
    <row r="84" ht="12">
      <c r="G84" s="43"/>
    </row>
    <row r="85" ht="12">
      <c r="G85" s="43"/>
    </row>
    <row r="86" ht="12">
      <c r="G86" s="43"/>
    </row>
    <row r="87" ht="12">
      <c r="G87" s="43"/>
    </row>
    <row r="88" ht="12">
      <c r="G88" s="43"/>
    </row>
    <row r="89" ht="12">
      <c r="G89" s="43"/>
    </row>
    <row r="90" ht="12">
      <c r="G90" s="43"/>
    </row>
    <row r="91" ht="12">
      <c r="G91" s="43"/>
    </row>
    <row r="92" ht="12">
      <c r="G92" s="43"/>
    </row>
    <row r="93" ht="12">
      <c r="G93" s="43"/>
    </row>
    <row r="94" ht="12">
      <c r="G94" s="43"/>
    </row>
    <row r="95" ht="12">
      <c r="G95" s="43"/>
    </row>
    <row r="96" ht="12">
      <c r="G96" s="43"/>
    </row>
    <row r="97" ht="12">
      <c r="G97" s="43"/>
    </row>
    <row r="98" ht="12">
      <c r="G98" s="43"/>
    </row>
    <row r="99" ht="12">
      <c r="G99" s="43"/>
    </row>
    <row r="100" ht="12">
      <c r="G100" s="43"/>
    </row>
    <row r="101" ht="12">
      <c r="G101" s="43"/>
    </row>
    <row r="102" ht="12">
      <c r="G102" s="43"/>
    </row>
    <row r="103" ht="12">
      <c r="G103" s="43"/>
    </row>
    <row r="104" ht="12">
      <c r="G104" s="43"/>
    </row>
    <row r="105" ht="12">
      <c r="G105" s="43"/>
    </row>
    <row r="106" ht="12">
      <c r="G106" s="43"/>
    </row>
    <row r="107" ht="12">
      <c r="G107" s="43"/>
    </row>
    <row r="108" ht="12">
      <c r="G108" s="43"/>
    </row>
  </sheetData>
  <sheetProtection/>
  <protectedRanges>
    <protectedRange sqref="G29 E26:E29" name="Range1"/>
    <protectedRange sqref="G49" name="Range4_1"/>
    <protectedRange sqref="G64" name="Range5_1"/>
    <protectedRange sqref="G52:G56" name="Range5_2"/>
    <protectedRange sqref="G45:G47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E16" sqref="E16"/>
    </sheetView>
  </sheetViews>
  <sheetFormatPr defaultColWidth="8.00390625" defaultRowHeight="15.75"/>
  <cols>
    <col min="1" max="1" width="39.875" style="13" customWidth="1"/>
    <col min="2" max="8" width="11.125" style="13" customWidth="1"/>
    <col min="9" max="16384" width="8.00390625" style="13" customWidth="1"/>
  </cols>
  <sheetData>
    <row r="1" spans="1:2" ht="12">
      <c r="A1" s="18" t="s">
        <v>5</v>
      </c>
      <c r="B1" s="18"/>
    </row>
    <row r="2" spans="1:2" ht="12">
      <c r="A2" s="18" t="s">
        <v>6</v>
      </c>
      <c r="B2" s="18"/>
    </row>
    <row r="3" spans="1:2" ht="12">
      <c r="A3" s="18" t="s">
        <v>25</v>
      </c>
      <c r="B3" s="18"/>
    </row>
    <row r="4" spans="1:2" ht="12">
      <c r="A4" s="40" t="str">
        <f>'Income Statement'!A4</f>
        <v>For the fourth quarter ended 31 December 2019</v>
      </c>
      <c r="B4" s="18"/>
    </row>
    <row r="6" ht="12">
      <c r="H6" s="20"/>
    </row>
    <row r="7" spans="2:8" ht="12">
      <c r="B7" s="22"/>
      <c r="C7" s="22"/>
      <c r="D7" s="22"/>
      <c r="E7" s="22"/>
      <c r="F7" s="22"/>
      <c r="G7" s="22"/>
      <c r="H7" s="22"/>
    </row>
    <row r="8" spans="2:8" ht="12">
      <c r="B8" s="22"/>
      <c r="C8" s="22" t="s">
        <v>97</v>
      </c>
      <c r="D8" s="22" t="s">
        <v>111</v>
      </c>
      <c r="E8" s="22" t="s">
        <v>4</v>
      </c>
      <c r="F8" s="22"/>
      <c r="G8" s="22" t="s">
        <v>73</v>
      </c>
      <c r="H8" s="22"/>
    </row>
    <row r="9" spans="2:8" ht="12">
      <c r="B9" s="21" t="s">
        <v>9</v>
      </c>
      <c r="C9" s="21" t="s">
        <v>98</v>
      </c>
      <c r="D9" s="21" t="s">
        <v>112</v>
      </c>
      <c r="E9" s="21" t="s">
        <v>61</v>
      </c>
      <c r="F9" s="21" t="s">
        <v>0</v>
      </c>
      <c r="G9" s="21" t="s">
        <v>50</v>
      </c>
      <c r="H9" s="21" t="s">
        <v>0</v>
      </c>
    </row>
    <row r="10" spans="2:8" ht="12">
      <c r="B10" s="22" t="s">
        <v>7</v>
      </c>
      <c r="C10" s="22" t="s">
        <v>7</v>
      </c>
      <c r="D10" s="22"/>
      <c r="E10" s="22" t="s">
        <v>7</v>
      </c>
      <c r="F10" s="22" t="s">
        <v>7</v>
      </c>
      <c r="G10" s="22" t="s">
        <v>7</v>
      </c>
      <c r="H10" s="22" t="s">
        <v>7</v>
      </c>
    </row>
    <row r="12" ht="12">
      <c r="A12" s="28" t="s">
        <v>130</v>
      </c>
    </row>
    <row r="13" spans="5:10" ht="12">
      <c r="E13" s="29"/>
      <c r="J13" s="29"/>
    </row>
    <row r="14" spans="1:8" ht="12">
      <c r="A14" s="13" t="s">
        <v>26</v>
      </c>
      <c r="B14" s="29">
        <v>64528</v>
      </c>
      <c r="C14" s="29">
        <v>0</v>
      </c>
      <c r="D14" s="29">
        <v>592</v>
      </c>
      <c r="E14" s="29">
        <v>49784</v>
      </c>
      <c r="F14" s="29">
        <f>SUM(B14:E14)</f>
        <v>114904</v>
      </c>
      <c r="G14" s="29">
        <v>7805</v>
      </c>
      <c r="H14" s="29">
        <f>+F14+G14</f>
        <v>122709</v>
      </c>
    </row>
    <row r="15" spans="2:11" ht="12">
      <c r="B15" s="29"/>
      <c r="C15" s="29"/>
      <c r="D15" s="29"/>
      <c r="E15" s="29"/>
      <c r="F15" s="29"/>
      <c r="G15" s="29"/>
      <c r="H15" s="29"/>
      <c r="I15" s="29"/>
      <c r="K15" s="29"/>
    </row>
    <row r="16" spans="1:11" ht="12">
      <c r="A16" s="13" t="s">
        <v>60</v>
      </c>
      <c r="B16" s="29">
        <v>0</v>
      </c>
      <c r="C16" s="29">
        <v>0</v>
      </c>
      <c r="D16" s="29">
        <v>75</v>
      </c>
      <c r="E16" s="29">
        <f>'Income Statement'!E41</f>
        <v>-872</v>
      </c>
      <c r="F16" s="29">
        <f>SUM(B16:E16)</f>
        <v>-797</v>
      </c>
      <c r="G16" s="29">
        <f>'Income Statement'!E42</f>
        <v>394.658</v>
      </c>
      <c r="H16" s="29">
        <f>+F16+G16</f>
        <v>-402.342</v>
      </c>
      <c r="I16" s="29"/>
      <c r="K16" s="29"/>
    </row>
    <row r="17" spans="2:8" ht="12">
      <c r="B17" s="29"/>
      <c r="C17" s="29"/>
      <c r="D17" s="29"/>
      <c r="E17" s="29"/>
      <c r="F17" s="29"/>
      <c r="G17" s="29"/>
      <c r="H17" s="29"/>
    </row>
    <row r="18" spans="1:11" ht="12">
      <c r="A18" s="13" t="s">
        <v>85</v>
      </c>
      <c r="B18" s="29">
        <v>0</v>
      </c>
      <c r="C18" s="29">
        <v>0</v>
      </c>
      <c r="D18" s="29">
        <v>0</v>
      </c>
      <c r="E18" s="29">
        <v>0</v>
      </c>
      <c r="F18" s="29">
        <f>SUM(B18:E18)</f>
        <v>0</v>
      </c>
      <c r="G18" s="29">
        <v>-980</v>
      </c>
      <c r="H18" s="29">
        <f>+F18+G18</f>
        <v>-980</v>
      </c>
      <c r="J18" s="29"/>
      <c r="K18" s="29"/>
    </row>
    <row r="19" spans="2:11" ht="12">
      <c r="B19" s="29"/>
      <c r="C19" s="29"/>
      <c r="D19" s="29"/>
      <c r="E19" s="29"/>
      <c r="F19" s="29"/>
      <c r="G19" s="29"/>
      <c r="H19" s="29"/>
      <c r="K19" s="29"/>
    </row>
    <row r="20" spans="1:11" ht="12">
      <c r="A20" s="13" t="s">
        <v>54</v>
      </c>
      <c r="B20" s="29">
        <v>0</v>
      </c>
      <c r="C20" s="29"/>
      <c r="D20" s="29">
        <v>0</v>
      </c>
      <c r="E20" s="29">
        <v>0</v>
      </c>
      <c r="F20" s="29">
        <f>SUM(B20:E20)</f>
        <v>0</v>
      </c>
      <c r="G20" s="29">
        <v>0</v>
      </c>
      <c r="H20" s="29">
        <f>+F20+G20</f>
        <v>0</v>
      </c>
      <c r="I20" s="29"/>
      <c r="K20" s="29"/>
    </row>
    <row r="21" spans="2:11" ht="12">
      <c r="B21" s="29"/>
      <c r="C21" s="29"/>
      <c r="D21" s="29"/>
      <c r="E21" s="29"/>
      <c r="F21" s="29"/>
      <c r="G21" s="29"/>
      <c r="H21" s="29"/>
      <c r="I21" s="14"/>
      <c r="K21" s="29"/>
    </row>
    <row r="22" spans="1:11" ht="12.75" thickBot="1">
      <c r="A22" s="13" t="s">
        <v>27</v>
      </c>
      <c r="B22" s="32">
        <f aca="true" t="shared" si="0" ref="B22:H22">SUM(B14:B21)</f>
        <v>64528</v>
      </c>
      <c r="C22" s="32">
        <f t="shared" si="0"/>
        <v>0</v>
      </c>
      <c r="D22" s="32">
        <f t="shared" si="0"/>
        <v>667</v>
      </c>
      <c r="E22" s="32">
        <f t="shared" si="0"/>
        <v>48912</v>
      </c>
      <c r="F22" s="32">
        <f t="shared" si="0"/>
        <v>114107</v>
      </c>
      <c r="G22" s="32">
        <f t="shared" si="0"/>
        <v>7219.657999999999</v>
      </c>
      <c r="H22" s="32">
        <f t="shared" si="0"/>
        <v>121326.658</v>
      </c>
      <c r="I22" s="29"/>
      <c r="K22" s="29"/>
    </row>
    <row r="23" spans="2:9" ht="12.75" thickTop="1">
      <c r="B23" s="29"/>
      <c r="C23" s="29"/>
      <c r="D23" s="29"/>
      <c r="E23" s="29"/>
      <c r="F23" s="29"/>
      <c r="G23" s="29"/>
      <c r="H23" s="29"/>
      <c r="I23" s="29"/>
    </row>
    <row r="24" spans="2:10" ht="12">
      <c r="B24" s="29"/>
      <c r="C24" s="29"/>
      <c r="D24" s="29"/>
      <c r="E24" s="29"/>
      <c r="F24" s="29"/>
      <c r="G24" s="29"/>
      <c r="H24" s="17"/>
      <c r="I24" s="29"/>
      <c r="J24" s="29"/>
    </row>
    <row r="25" spans="1:11" ht="12">
      <c r="A25" s="28" t="s">
        <v>131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2:9" ht="12">
      <c r="B26" s="29"/>
      <c r="C26" s="29"/>
      <c r="D26" s="29"/>
      <c r="E26" s="29"/>
      <c r="F26" s="29"/>
      <c r="G26" s="29"/>
      <c r="H26" s="29"/>
      <c r="I26" s="29"/>
    </row>
    <row r="27" spans="1:9" ht="12">
      <c r="A27" s="13" t="s">
        <v>26</v>
      </c>
      <c r="B27" s="29">
        <v>64528</v>
      </c>
      <c r="C27" s="29">
        <v>0</v>
      </c>
      <c r="D27" s="29">
        <v>233</v>
      </c>
      <c r="E27" s="29">
        <v>63304</v>
      </c>
      <c r="F27" s="29">
        <f>SUM(B27:E27)</f>
        <v>128065</v>
      </c>
      <c r="G27" s="29">
        <v>9111</v>
      </c>
      <c r="H27" s="29">
        <f>+F27+G27</f>
        <v>137176</v>
      </c>
      <c r="I27" s="29"/>
    </row>
    <row r="28" spans="2:8" ht="12">
      <c r="B28" s="29"/>
      <c r="C28" s="29"/>
      <c r="D28" s="29"/>
      <c r="E28" s="29"/>
      <c r="F28" s="29"/>
      <c r="G28" s="29"/>
      <c r="H28" s="29"/>
    </row>
    <row r="29" spans="1:8" ht="12">
      <c r="A29" s="13" t="s">
        <v>60</v>
      </c>
      <c r="B29" s="29">
        <v>0</v>
      </c>
      <c r="C29" s="29">
        <v>0</v>
      </c>
      <c r="D29" s="29">
        <v>0</v>
      </c>
      <c r="E29" s="13">
        <v>-8688</v>
      </c>
      <c r="F29" s="29">
        <f>SUM(B29:E29)</f>
        <v>-8688</v>
      </c>
      <c r="G29" s="29">
        <v>654</v>
      </c>
      <c r="H29" s="29">
        <f>+F29+G29</f>
        <v>-8034</v>
      </c>
    </row>
    <row r="30" spans="2:9" ht="12">
      <c r="B30" s="29"/>
      <c r="C30" s="29"/>
      <c r="D30" s="29"/>
      <c r="E30" s="29"/>
      <c r="F30" s="29"/>
      <c r="G30" s="29"/>
      <c r="H30" s="29"/>
      <c r="I30" s="14"/>
    </row>
    <row r="31" spans="1:9" ht="12">
      <c r="A31" s="13" t="s">
        <v>85</v>
      </c>
      <c r="B31" s="29">
        <v>0</v>
      </c>
      <c r="C31" s="29">
        <v>0</v>
      </c>
      <c r="D31" s="29">
        <v>0</v>
      </c>
      <c r="E31" s="29">
        <v>-4832</v>
      </c>
      <c r="F31" s="29">
        <f>SUM(B31:E31)</f>
        <v>-4832</v>
      </c>
      <c r="G31" s="29">
        <v>-1960</v>
      </c>
      <c r="H31" s="29">
        <f>+F31+G31</f>
        <v>-6792</v>
      </c>
      <c r="I31" s="14"/>
    </row>
    <row r="32" spans="2:9" ht="12">
      <c r="B32" s="29"/>
      <c r="C32" s="29"/>
      <c r="D32" s="29"/>
      <c r="E32" s="29"/>
      <c r="F32" s="29"/>
      <c r="G32" s="29"/>
      <c r="H32" s="29"/>
      <c r="I32" s="14"/>
    </row>
    <row r="33" spans="1:9" ht="12">
      <c r="A33" s="13" t="s">
        <v>54</v>
      </c>
      <c r="B33" s="29">
        <v>0</v>
      </c>
      <c r="C33" s="29">
        <v>0</v>
      </c>
      <c r="D33" s="29">
        <v>359</v>
      </c>
      <c r="E33" s="29">
        <v>0</v>
      </c>
      <c r="F33" s="29">
        <f>SUM(B33:E33)</f>
        <v>359</v>
      </c>
      <c r="G33" s="29">
        <v>0</v>
      </c>
      <c r="H33" s="29">
        <f>+F33+G33</f>
        <v>359</v>
      </c>
      <c r="I33" s="14"/>
    </row>
    <row r="34" spans="2:9" ht="12">
      <c r="B34" s="61"/>
      <c r="C34" s="61"/>
      <c r="D34" s="61"/>
      <c r="E34" s="14"/>
      <c r="F34" s="14"/>
      <c r="G34" s="14"/>
      <c r="H34" s="14"/>
      <c r="I34" s="14"/>
    </row>
    <row r="35" spans="1:9" ht="12.75" thickBot="1">
      <c r="A35" s="13" t="s">
        <v>27</v>
      </c>
      <c r="B35" s="32">
        <f aca="true" t="shared" si="1" ref="B35:H35">SUM(B27:B34)</f>
        <v>64528</v>
      </c>
      <c r="C35" s="32">
        <f t="shared" si="1"/>
        <v>0</v>
      </c>
      <c r="D35" s="32">
        <f t="shared" si="1"/>
        <v>592</v>
      </c>
      <c r="E35" s="32">
        <f t="shared" si="1"/>
        <v>49784</v>
      </c>
      <c r="F35" s="32">
        <f t="shared" si="1"/>
        <v>114904</v>
      </c>
      <c r="G35" s="32">
        <f t="shared" si="1"/>
        <v>7805</v>
      </c>
      <c r="H35" s="32">
        <f t="shared" si="1"/>
        <v>122709</v>
      </c>
      <c r="I35" s="60"/>
    </row>
    <row r="36" ht="12.75" thickTop="1">
      <c r="I36" s="29"/>
    </row>
    <row r="37" ht="12">
      <c r="I37" s="29"/>
    </row>
    <row r="38" ht="12">
      <c r="A38" s="13" t="s">
        <v>62</v>
      </c>
    </row>
    <row r="39" ht="12">
      <c r="A39" s="13" t="s">
        <v>120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Aisyah Safraa Azmi</cp:lastModifiedBy>
  <cp:lastPrinted>2019-08-19T04:35:42Z</cp:lastPrinted>
  <dcterms:created xsi:type="dcterms:W3CDTF">2005-02-18T06:17:44Z</dcterms:created>
  <dcterms:modified xsi:type="dcterms:W3CDTF">2020-07-08T03:33:50Z</dcterms:modified>
  <cp:category/>
  <cp:version/>
  <cp:contentType/>
  <cp:contentStatus/>
</cp:coreProperties>
</file>